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2_INFPRES_04_2019\"/>
    </mc:Choice>
  </mc:AlternateContent>
  <bookViews>
    <workbookView xWindow="0" yWindow="0" windowWidth="20490" windowHeight="7650" tabRatio="747" firstSheet="9" activeTab="11"/>
  </bookViews>
  <sheets>
    <sheet name="ENERO" sheetId="18" state="hidden" r:id="rId1"/>
    <sheet name="FEBRERO" sheetId="20" state="hidden" r:id="rId2"/>
    <sheet name="MARZO" sheetId="19" state="hidden" r:id="rId3"/>
    <sheet name="ABRIL" sheetId="10" state="hidden" r:id="rId4"/>
    <sheet name="MAYO" sheetId="9" state="hidden" r:id="rId5"/>
    <sheet name="JUNIO" sheetId="11" state="hidden" r:id="rId6"/>
    <sheet name="JULIO" sheetId="21" state="hidden" r:id="rId7"/>
    <sheet name="AGOSTO" sheetId="22" state="hidden" r:id="rId8"/>
    <sheet name="SEPTIEMBRE" sheetId="23" state="hidden" r:id="rId9"/>
    <sheet name="OCTUBRE" sheetId="24" r:id="rId10"/>
    <sheet name="NOVIEMBRE" sheetId="25" r:id="rId11"/>
    <sheet name="DICIEMBRE" sheetId="26" r:id="rId12"/>
  </sheets>
  <definedNames>
    <definedName name="_xlnm.Print_Area" localSheetId="3">ABRIL!$A$1:$J$47</definedName>
    <definedName name="_xlnm.Print_Area" localSheetId="7">AGOSTO!$A$1:$J$47</definedName>
    <definedName name="_xlnm.Print_Area" localSheetId="11">DICIEMBRE!$A$1:$J$47</definedName>
    <definedName name="_xlnm.Print_Area" localSheetId="0">ENERO!$A$1:$J$47</definedName>
    <definedName name="_xlnm.Print_Area" localSheetId="1">FEBRERO!$A$1:$J$47</definedName>
    <definedName name="_xlnm.Print_Area" localSheetId="6">JULIO!$A$1:$J$47</definedName>
    <definedName name="_xlnm.Print_Area" localSheetId="5">JUNIO!$A$1:$J$47</definedName>
    <definedName name="_xlnm.Print_Area" localSheetId="2">MARZO!$A$1:$J$47</definedName>
    <definedName name="_xlnm.Print_Area" localSheetId="4">MAYO!$A$1:$J$47</definedName>
    <definedName name="_xlnm.Print_Area" localSheetId="10">NOVIEMBRE!$A$1:$J$47</definedName>
    <definedName name="_xlnm.Print_Area" localSheetId="9">OCTUBRE!$A$1:$J$47</definedName>
    <definedName name="_xlnm.Print_Area" localSheetId="8">SEPTIEMBRE!$A$1:$J$47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6" l="1"/>
  <c r="J25" i="26"/>
  <c r="J26" i="26"/>
  <c r="J27" i="26"/>
  <c r="G36" i="26"/>
  <c r="F36" i="26"/>
  <c r="E36" i="26"/>
  <c r="G34" i="26"/>
  <c r="J34" i="26" s="1"/>
  <c r="G33" i="26"/>
  <c r="J33" i="26" s="1"/>
  <c r="G32" i="26"/>
  <c r="J32" i="26" s="1"/>
  <c r="I31" i="26"/>
  <c r="H31" i="26"/>
  <c r="F31" i="26"/>
  <c r="E31" i="26"/>
  <c r="G31" i="26" s="1"/>
  <c r="J31" i="26" s="1"/>
  <c r="J30" i="26"/>
  <c r="J29" i="26"/>
  <c r="J28" i="26"/>
  <c r="I27" i="26"/>
  <c r="H27" i="26"/>
  <c r="H24" i="26" s="1"/>
  <c r="H36" i="26" s="1"/>
  <c r="I24" i="26"/>
  <c r="I36" i="26" s="1"/>
  <c r="J22" i="26"/>
  <c r="G22" i="26"/>
  <c r="J21" i="26"/>
  <c r="G21" i="26"/>
  <c r="J20" i="26"/>
  <c r="G20" i="26"/>
  <c r="I19" i="26"/>
  <c r="H19" i="26"/>
  <c r="F19" i="26"/>
  <c r="E19" i="26"/>
  <c r="G19" i="26" s="1"/>
  <c r="J19" i="26" s="1"/>
  <c r="J18" i="26"/>
  <c r="G18" i="26"/>
  <c r="J17" i="26"/>
  <c r="G17" i="26"/>
  <c r="J16" i="26"/>
  <c r="G16" i="26"/>
  <c r="I15" i="26"/>
  <c r="H15" i="26"/>
  <c r="F15" i="26"/>
  <c r="E15" i="26"/>
  <c r="G15" i="26" s="1"/>
  <c r="J15" i="26" s="1"/>
  <c r="J14" i="26"/>
  <c r="G14" i="26"/>
  <c r="J13" i="26"/>
  <c r="J12" i="26"/>
  <c r="J24" i="25"/>
  <c r="J12" i="25"/>
  <c r="J30" i="24"/>
  <c r="J25" i="24"/>
  <c r="H24" i="24"/>
  <c r="I24" i="24"/>
  <c r="J24" i="24"/>
  <c r="G24" i="24"/>
  <c r="J12" i="24"/>
  <c r="G36" i="25" l="1"/>
  <c r="F36" i="25"/>
  <c r="E36" i="25"/>
  <c r="G34" i="25"/>
  <c r="J34" i="25" s="1"/>
  <c r="G33" i="25"/>
  <c r="J33" i="25" s="1"/>
  <c r="G32" i="25"/>
  <c r="J32" i="25" s="1"/>
  <c r="I31" i="25"/>
  <c r="H31" i="25"/>
  <c r="F31" i="25"/>
  <c r="E31" i="25"/>
  <c r="G31" i="25" s="1"/>
  <c r="J31" i="25" s="1"/>
  <c r="J30" i="25"/>
  <c r="J29" i="25"/>
  <c r="J28" i="25"/>
  <c r="I27" i="25"/>
  <c r="H27" i="25"/>
  <c r="H24" i="25" s="1"/>
  <c r="H36" i="25" s="1"/>
  <c r="J26" i="25"/>
  <c r="J25" i="25"/>
  <c r="I24" i="25"/>
  <c r="I36" i="25" s="1"/>
  <c r="J22" i="25"/>
  <c r="G22" i="25"/>
  <c r="J21" i="25"/>
  <c r="G21" i="25"/>
  <c r="J20" i="25"/>
  <c r="G20" i="25"/>
  <c r="I19" i="25"/>
  <c r="H19" i="25"/>
  <c r="F19" i="25"/>
  <c r="E19" i="25"/>
  <c r="G19" i="25" s="1"/>
  <c r="J19" i="25" s="1"/>
  <c r="J18" i="25"/>
  <c r="G18" i="25"/>
  <c r="J17" i="25"/>
  <c r="G17" i="25"/>
  <c r="J16" i="25"/>
  <c r="G16" i="25"/>
  <c r="I15" i="25"/>
  <c r="H15" i="25"/>
  <c r="F15" i="25"/>
  <c r="E15" i="25"/>
  <c r="G15" i="25" s="1"/>
  <c r="J15" i="25" s="1"/>
  <c r="J14" i="25"/>
  <c r="G14" i="25"/>
  <c r="J13" i="25"/>
  <c r="G36" i="24"/>
  <c r="F36" i="24"/>
  <c r="E36" i="24"/>
  <c r="G34" i="24"/>
  <c r="J34" i="24" s="1"/>
  <c r="G33" i="24"/>
  <c r="J33" i="24" s="1"/>
  <c r="G32" i="24"/>
  <c r="J32" i="24" s="1"/>
  <c r="I31" i="24"/>
  <c r="H31" i="24"/>
  <c r="F31" i="24"/>
  <c r="E31" i="24"/>
  <c r="G31" i="24" s="1"/>
  <c r="J31" i="24" s="1"/>
  <c r="J29" i="24"/>
  <c r="J28" i="24"/>
  <c r="I27" i="24"/>
  <c r="H27" i="24"/>
  <c r="H36" i="24" s="1"/>
  <c r="J26" i="24"/>
  <c r="I36" i="24"/>
  <c r="J22" i="24"/>
  <c r="G22" i="24"/>
  <c r="J21" i="24"/>
  <c r="G21" i="24"/>
  <c r="J20" i="24"/>
  <c r="G20" i="24"/>
  <c r="I19" i="24"/>
  <c r="H19" i="24"/>
  <c r="F19" i="24"/>
  <c r="E19" i="24"/>
  <c r="G19" i="24" s="1"/>
  <c r="J19" i="24" s="1"/>
  <c r="J18" i="24"/>
  <c r="G18" i="24"/>
  <c r="J17" i="24"/>
  <c r="G17" i="24"/>
  <c r="J16" i="24"/>
  <c r="G16" i="24"/>
  <c r="I15" i="24"/>
  <c r="H15" i="24"/>
  <c r="F15" i="24"/>
  <c r="E15" i="24"/>
  <c r="G15" i="24" s="1"/>
  <c r="J15" i="24" s="1"/>
  <c r="J14" i="24"/>
  <c r="G14" i="24"/>
  <c r="J13" i="24"/>
  <c r="J36" i="25" l="1"/>
  <c r="J27" i="25"/>
  <c r="J36" i="24"/>
  <c r="J27" i="24"/>
  <c r="J13" i="21"/>
  <c r="G36" i="23" l="1"/>
  <c r="F36" i="23"/>
  <c r="E36" i="23"/>
  <c r="G34" i="23"/>
  <c r="J34" i="23" s="1"/>
  <c r="G33" i="23"/>
  <c r="J33" i="23" s="1"/>
  <c r="G32" i="23"/>
  <c r="J32" i="23" s="1"/>
  <c r="I31" i="23"/>
  <c r="H31" i="23"/>
  <c r="F31" i="23"/>
  <c r="E31" i="23"/>
  <c r="G31" i="23" s="1"/>
  <c r="J31" i="23" s="1"/>
  <c r="J30" i="23"/>
  <c r="J29" i="23"/>
  <c r="J28" i="23"/>
  <c r="I27" i="23"/>
  <c r="H27" i="23"/>
  <c r="J27" i="23" s="1"/>
  <c r="J26" i="23"/>
  <c r="I24" i="23"/>
  <c r="I36" i="23" s="1"/>
  <c r="J25" i="23"/>
  <c r="H24" i="23"/>
  <c r="H36" i="23" s="1"/>
  <c r="G22" i="23"/>
  <c r="J22" i="23" s="1"/>
  <c r="G21" i="23"/>
  <c r="J21" i="23" s="1"/>
  <c r="G20" i="23"/>
  <c r="J20" i="23" s="1"/>
  <c r="I19" i="23"/>
  <c r="H19" i="23"/>
  <c r="F19" i="23"/>
  <c r="E19" i="23"/>
  <c r="G19" i="23" s="1"/>
  <c r="J19" i="23" s="1"/>
  <c r="G18" i="23"/>
  <c r="J18" i="23" s="1"/>
  <c r="G17" i="23"/>
  <c r="J17" i="23" s="1"/>
  <c r="G16" i="23"/>
  <c r="J16" i="23" s="1"/>
  <c r="I15" i="23"/>
  <c r="H15" i="23"/>
  <c r="F15" i="23"/>
  <c r="E15" i="23"/>
  <c r="G15" i="23" s="1"/>
  <c r="J15" i="23" s="1"/>
  <c r="G14" i="23"/>
  <c r="J14" i="23" s="1"/>
  <c r="J13" i="23"/>
  <c r="G36" i="22"/>
  <c r="F36" i="22"/>
  <c r="E36" i="22"/>
  <c r="G34" i="22"/>
  <c r="J34" i="22" s="1"/>
  <c r="G33" i="22"/>
  <c r="J33" i="22" s="1"/>
  <c r="G32" i="22"/>
  <c r="J32" i="22" s="1"/>
  <c r="I31" i="22"/>
  <c r="H31" i="22"/>
  <c r="F31" i="22"/>
  <c r="E31" i="22"/>
  <c r="G31" i="22" s="1"/>
  <c r="J31" i="22" s="1"/>
  <c r="J30" i="22"/>
  <c r="J29" i="22"/>
  <c r="J28" i="22"/>
  <c r="I27" i="22"/>
  <c r="H27" i="22"/>
  <c r="J27" i="22" s="1"/>
  <c r="J26" i="22"/>
  <c r="I24" i="22"/>
  <c r="I36" i="22" s="1"/>
  <c r="J25" i="22"/>
  <c r="H24" i="22"/>
  <c r="H36" i="22" s="1"/>
  <c r="G22" i="22"/>
  <c r="J22" i="22" s="1"/>
  <c r="G21" i="22"/>
  <c r="J21" i="22" s="1"/>
  <c r="G20" i="22"/>
  <c r="J20" i="22" s="1"/>
  <c r="I19" i="22"/>
  <c r="H19" i="22"/>
  <c r="F19" i="22"/>
  <c r="E19" i="22"/>
  <c r="G19" i="22" s="1"/>
  <c r="J19" i="22" s="1"/>
  <c r="G18" i="22"/>
  <c r="J18" i="22" s="1"/>
  <c r="G17" i="22"/>
  <c r="J17" i="22" s="1"/>
  <c r="G16" i="22"/>
  <c r="J16" i="22" s="1"/>
  <c r="I15" i="22"/>
  <c r="H15" i="22"/>
  <c r="F15" i="22"/>
  <c r="E15" i="22"/>
  <c r="G15" i="22" s="1"/>
  <c r="J15" i="22" s="1"/>
  <c r="G14" i="22"/>
  <c r="J14" i="22" s="1"/>
  <c r="J13" i="22"/>
  <c r="G36" i="21"/>
  <c r="F36" i="21"/>
  <c r="E36" i="21"/>
  <c r="G34" i="21"/>
  <c r="J34" i="21" s="1"/>
  <c r="G33" i="21"/>
  <c r="J33" i="21" s="1"/>
  <c r="G32" i="21"/>
  <c r="J32" i="21" s="1"/>
  <c r="I31" i="21"/>
  <c r="H31" i="21"/>
  <c r="F31" i="21"/>
  <c r="E31" i="21"/>
  <c r="G31" i="21" s="1"/>
  <c r="J31" i="21" s="1"/>
  <c r="J30" i="21"/>
  <c r="J29" i="21"/>
  <c r="J28" i="21"/>
  <c r="I27" i="21"/>
  <c r="H27" i="21"/>
  <c r="J27" i="21" s="1"/>
  <c r="J26" i="21"/>
  <c r="I24" i="21"/>
  <c r="I36" i="21" s="1"/>
  <c r="J25" i="21"/>
  <c r="H24" i="21"/>
  <c r="H36" i="21" s="1"/>
  <c r="G22" i="21"/>
  <c r="J22" i="21" s="1"/>
  <c r="G21" i="21"/>
  <c r="J21" i="21" s="1"/>
  <c r="G20" i="21"/>
  <c r="J20" i="21" s="1"/>
  <c r="I19" i="21"/>
  <c r="H19" i="21"/>
  <c r="F19" i="21"/>
  <c r="E19" i="21"/>
  <c r="G19" i="21" s="1"/>
  <c r="J19" i="21" s="1"/>
  <c r="G18" i="21"/>
  <c r="J18" i="21" s="1"/>
  <c r="G17" i="21"/>
  <c r="J17" i="21" s="1"/>
  <c r="G16" i="21"/>
  <c r="J16" i="21" s="1"/>
  <c r="I15" i="21"/>
  <c r="H15" i="21"/>
  <c r="F15" i="21"/>
  <c r="E15" i="21"/>
  <c r="G15" i="21" s="1"/>
  <c r="J15" i="21" s="1"/>
  <c r="G14" i="21"/>
  <c r="J14" i="21" s="1"/>
  <c r="J24" i="22" l="1"/>
  <c r="J36" i="22" s="1"/>
  <c r="J24" i="23"/>
  <c r="J36" i="23" s="1"/>
  <c r="J24" i="21"/>
  <c r="J36" i="21" s="1"/>
  <c r="J13" i="11"/>
  <c r="J25" i="11"/>
  <c r="J30" i="11"/>
  <c r="H30" i="11"/>
  <c r="I25" i="11"/>
  <c r="H25" i="11"/>
  <c r="K13" i="19" l="1"/>
  <c r="J30" i="20" l="1"/>
  <c r="G13" i="20"/>
  <c r="G34" i="20"/>
  <c r="J34" i="20" s="1"/>
  <c r="G33" i="20"/>
  <c r="J33" i="20" s="1"/>
  <c r="G32" i="20"/>
  <c r="J32" i="20" s="1"/>
  <c r="I31" i="20"/>
  <c r="H31" i="20"/>
  <c r="F31" i="20"/>
  <c r="E31" i="20"/>
  <c r="J29" i="20"/>
  <c r="G29" i="20"/>
  <c r="J28" i="20"/>
  <c r="G28" i="20"/>
  <c r="I27" i="20"/>
  <c r="I24" i="20" s="1"/>
  <c r="H27" i="20"/>
  <c r="H24" i="20" s="1"/>
  <c r="F27" i="20"/>
  <c r="F24" i="20" s="1"/>
  <c r="E27" i="20"/>
  <c r="J26" i="20"/>
  <c r="G26" i="20"/>
  <c r="J25" i="20"/>
  <c r="E24" i="20"/>
  <c r="G22" i="20"/>
  <c r="J22" i="20" s="1"/>
  <c r="G21" i="20"/>
  <c r="J21" i="20" s="1"/>
  <c r="G20" i="20"/>
  <c r="J20" i="20" s="1"/>
  <c r="I19" i="20"/>
  <c r="H19" i="20"/>
  <c r="F19" i="20"/>
  <c r="F12" i="20" s="1"/>
  <c r="F36" i="20" s="1"/>
  <c r="E19" i="20"/>
  <c r="G18" i="20"/>
  <c r="J18" i="20" s="1"/>
  <c r="G17" i="20"/>
  <c r="J17" i="20" s="1"/>
  <c r="G16" i="20"/>
  <c r="J16" i="20" s="1"/>
  <c r="I15" i="20"/>
  <c r="H15" i="20"/>
  <c r="F15" i="20"/>
  <c r="E15" i="20"/>
  <c r="E12" i="20" s="1"/>
  <c r="G14" i="20"/>
  <c r="J14" i="20" s="1"/>
  <c r="H12" i="20"/>
  <c r="G13" i="18"/>
  <c r="G13" i="19"/>
  <c r="G34" i="19"/>
  <c r="J34" i="19" s="1"/>
  <c r="G33" i="19"/>
  <c r="J33" i="19" s="1"/>
  <c r="G32" i="19"/>
  <c r="J32" i="19" s="1"/>
  <c r="I31" i="19"/>
  <c r="H31" i="19"/>
  <c r="F31" i="19"/>
  <c r="E31" i="19"/>
  <c r="J30" i="19"/>
  <c r="G29" i="19"/>
  <c r="J29" i="19" s="1"/>
  <c r="G28" i="19"/>
  <c r="J28" i="19" s="1"/>
  <c r="I27" i="19"/>
  <c r="H27" i="19"/>
  <c r="H24" i="19" s="1"/>
  <c r="F27" i="19"/>
  <c r="E27" i="19"/>
  <c r="G27" i="19" s="1"/>
  <c r="J27" i="19" s="1"/>
  <c r="G26" i="19"/>
  <c r="J26" i="19" s="1"/>
  <c r="J25" i="19"/>
  <c r="F24" i="19"/>
  <c r="G22" i="19"/>
  <c r="J22" i="19" s="1"/>
  <c r="G21" i="19"/>
  <c r="J21" i="19" s="1"/>
  <c r="G20" i="19"/>
  <c r="J20" i="19" s="1"/>
  <c r="I19" i="19"/>
  <c r="H19" i="19"/>
  <c r="F19" i="19"/>
  <c r="E19" i="19"/>
  <c r="G19" i="19" s="1"/>
  <c r="J19" i="19" s="1"/>
  <c r="G18" i="19"/>
  <c r="J18" i="19" s="1"/>
  <c r="G17" i="19"/>
  <c r="J17" i="19" s="1"/>
  <c r="G16" i="19"/>
  <c r="J16" i="19" s="1"/>
  <c r="I15" i="19"/>
  <c r="I12" i="19" s="1"/>
  <c r="H15" i="19"/>
  <c r="F15" i="19"/>
  <c r="F12" i="19" s="1"/>
  <c r="F36" i="19" s="1"/>
  <c r="E15" i="19"/>
  <c r="G14" i="19"/>
  <c r="J14" i="19" s="1"/>
  <c r="H12" i="19"/>
  <c r="E12" i="19"/>
  <c r="G12" i="19" s="1"/>
  <c r="J25" i="18"/>
  <c r="J30" i="18"/>
  <c r="J34" i="18"/>
  <c r="G34" i="18"/>
  <c r="J33" i="18"/>
  <c r="G33" i="18"/>
  <c r="J32" i="18"/>
  <c r="G32" i="18"/>
  <c r="I31" i="18"/>
  <c r="H31" i="18"/>
  <c r="F31" i="18"/>
  <c r="E31" i="18"/>
  <c r="J29" i="18"/>
  <c r="G29" i="18"/>
  <c r="J28" i="18"/>
  <c r="G28" i="18"/>
  <c r="I27" i="18"/>
  <c r="H27" i="18"/>
  <c r="F27" i="18"/>
  <c r="E27" i="18"/>
  <c r="J26" i="18"/>
  <c r="G26" i="18"/>
  <c r="I24" i="18"/>
  <c r="H24" i="18"/>
  <c r="F24" i="18"/>
  <c r="E24" i="18"/>
  <c r="J22" i="18"/>
  <c r="G22" i="18"/>
  <c r="J21" i="18"/>
  <c r="G21" i="18"/>
  <c r="J20" i="18"/>
  <c r="G20" i="18"/>
  <c r="I19" i="18"/>
  <c r="H19" i="18"/>
  <c r="F19" i="18"/>
  <c r="E19" i="18"/>
  <c r="J18" i="18"/>
  <c r="G18" i="18"/>
  <c r="J17" i="18"/>
  <c r="G17" i="18"/>
  <c r="J16" i="18"/>
  <c r="G16" i="18"/>
  <c r="I15" i="18"/>
  <c r="I12" i="18" s="1"/>
  <c r="I36" i="18" s="1"/>
  <c r="H15" i="18"/>
  <c r="F15" i="18"/>
  <c r="F12" i="18" s="1"/>
  <c r="E15" i="18"/>
  <c r="J14" i="18"/>
  <c r="G14" i="18"/>
  <c r="H12" i="18"/>
  <c r="H36" i="18" s="1"/>
  <c r="E12" i="18"/>
  <c r="E36" i="18" s="1"/>
  <c r="G15" i="18" l="1"/>
  <c r="J15" i="18" s="1"/>
  <c r="J12" i="18" s="1"/>
  <c r="G19" i="18"/>
  <c r="J19" i="18" s="1"/>
  <c r="G27" i="18"/>
  <c r="J27" i="18" s="1"/>
  <c r="J24" i="18" s="1"/>
  <c r="J36" i="18" s="1"/>
  <c r="G31" i="18"/>
  <c r="J31" i="18" s="1"/>
  <c r="G15" i="19"/>
  <c r="J15" i="19" s="1"/>
  <c r="I24" i="19"/>
  <c r="I36" i="19" s="1"/>
  <c r="G31" i="19"/>
  <c r="J31" i="19" s="1"/>
  <c r="J24" i="19" s="1"/>
  <c r="I12" i="20"/>
  <c r="I36" i="20" s="1"/>
  <c r="G19" i="20"/>
  <c r="J19" i="20" s="1"/>
  <c r="G27" i="20"/>
  <c r="G31" i="20"/>
  <c r="J31" i="20" s="1"/>
  <c r="H36" i="20"/>
  <c r="J27" i="20"/>
  <c r="G12" i="20"/>
  <c r="E36" i="20"/>
  <c r="J24" i="20"/>
  <c r="G15" i="20"/>
  <c r="J15" i="20" s="1"/>
  <c r="H36" i="19"/>
  <c r="J12" i="19"/>
  <c r="E24" i="19"/>
  <c r="E36" i="19" s="1"/>
  <c r="G24" i="19"/>
  <c r="F36" i="18"/>
  <c r="G24" i="18"/>
  <c r="G12" i="18"/>
  <c r="J12" i="20" l="1"/>
  <c r="G24" i="20"/>
  <c r="J36" i="20"/>
  <c r="G36" i="20"/>
  <c r="J36" i="19"/>
  <c r="G36" i="19"/>
  <c r="G36" i="18"/>
  <c r="G34" i="11" l="1"/>
  <c r="J34" i="11" s="1"/>
  <c r="G33" i="11"/>
  <c r="J33" i="11" s="1"/>
  <c r="G32" i="11"/>
  <c r="J32" i="11" s="1"/>
  <c r="I31" i="11"/>
  <c r="H31" i="11"/>
  <c r="F31" i="11"/>
  <c r="E31" i="11"/>
  <c r="J29" i="11"/>
  <c r="J28" i="11"/>
  <c r="I27" i="11"/>
  <c r="I24" i="11" s="1"/>
  <c r="H27" i="11"/>
  <c r="J26" i="11"/>
  <c r="H24" i="11"/>
  <c r="G22" i="11"/>
  <c r="J22" i="11" s="1"/>
  <c r="G21" i="11"/>
  <c r="J21" i="11" s="1"/>
  <c r="G20" i="11"/>
  <c r="J20" i="11" s="1"/>
  <c r="I19" i="11"/>
  <c r="H19" i="11"/>
  <c r="F19" i="11"/>
  <c r="E19" i="11"/>
  <c r="G18" i="11"/>
  <c r="J18" i="11" s="1"/>
  <c r="G17" i="11"/>
  <c r="J17" i="11" s="1"/>
  <c r="G16" i="11"/>
  <c r="J16" i="11" s="1"/>
  <c r="I15" i="11"/>
  <c r="H15" i="11"/>
  <c r="F15" i="11"/>
  <c r="E15" i="11"/>
  <c r="G15" i="11" s="1"/>
  <c r="J15" i="11" s="1"/>
  <c r="G14" i="11"/>
  <c r="J14" i="11" s="1"/>
  <c r="F36" i="11" l="1"/>
  <c r="I36" i="11"/>
  <c r="G19" i="11"/>
  <c r="J19" i="11" s="1"/>
  <c r="G31" i="11"/>
  <c r="J31" i="11" s="1"/>
  <c r="E36" i="11"/>
  <c r="H36" i="11"/>
  <c r="J27" i="11"/>
  <c r="J24" i="11" l="1"/>
  <c r="J36" i="11" s="1"/>
  <c r="G36" i="11"/>
  <c r="J36" i="26"/>
</calcChain>
</file>

<file path=xl/sharedStrings.xml><?xml version="1.0" encoding="utf-8"?>
<sst xmlns="http://schemas.openxmlformats.org/spreadsheetml/2006/main" count="552" uniqueCount="47">
  <si>
    <t>CONCEPTO</t>
  </si>
  <si>
    <t>APROBADO</t>
  </si>
  <si>
    <t xml:space="preserve">AMPLIACIONES/
 REDUCCIONES </t>
  </si>
  <si>
    <t>EGRESOS</t>
  </si>
  <si>
    <t>MODIFICADO</t>
  </si>
  <si>
    <t>DEVENGADO</t>
  </si>
  <si>
    <t>PAGADO</t>
  </si>
  <si>
    <t xml:space="preserve">SUBEJERCICIO
</t>
  </si>
  <si>
    <t/>
  </si>
  <si>
    <t>ESTADO ANALÍTICO DEL EJERCICIO DEL PRESUPUESTO DE EGRESOS DETALLADO -LDF</t>
  </si>
  <si>
    <t>CLASIFICACIÓN DE SERVICIOS PERSONALES POR CATEGORÍA</t>
  </si>
  <si>
    <t>(Pesos)</t>
  </si>
  <si>
    <t>I.GASTO NO ETIQUETADO (I=A+B+C+D+E+F)</t>
  </si>
  <si>
    <t>A. PERSONAL ADMINISTRATIVO Y DE SERVICIO PÚBLICO</t>
  </si>
  <si>
    <t>B. MAGISTERIO</t>
  </si>
  <si>
    <t>C. SERVICIOS DE SALUD (C=c1+c2)</t>
  </si>
  <si>
    <t>c1. PERSONAL ADMINISTRATIVO</t>
  </si>
  <si>
    <t>c2. PERSONAL MÉDICO, PARAMÉDICO Y AFÍN</t>
  </si>
  <si>
    <t>D. SEGURIDAD PÚBLICA</t>
  </si>
  <si>
    <t>E. GASTOS ASOCIADOS A LA IMPLEMENTACIÓN DE NUEVAS LEYES FEDERALES O REFORMAS A LAS MISMAS (E = E1 + E2)</t>
  </si>
  <si>
    <t>e1. NOMBRE DEL PROGRAMA O LEY 1</t>
  </si>
  <si>
    <t>e2. NOMBRE DEL PROGRAMA O LEY 2</t>
  </si>
  <si>
    <t>F. SENTENCIAS LABORALES DEFINITIVAS</t>
  </si>
  <si>
    <t>II. GASTO ETIQUETADO (II=A+B+C+D+E+F)</t>
  </si>
  <si>
    <t>III. TOTAL DEL GASTO EN SERVICIOS PERSONALES (III=I+II)</t>
  </si>
  <si>
    <t>(d)</t>
  </si>
  <si>
    <t>(e)</t>
  </si>
  <si>
    <t>(c)</t>
  </si>
  <si>
    <t xml:space="preserve">MUNICIPIO DE FRANCISCO I. MADERO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</si>
  <si>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</si>
  <si>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</si>
  <si>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</si>
  <si>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</si>
  <si>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</si>
  <si>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</si>
  <si>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01 DE ENERO AL 31 DE ENERO DE 2019</t>
  </si>
  <si>
    <t>DEL 01 DE FEBRERO AL 28 DE FEBRERO DE 2019</t>
  </si>
  <si>
    <t>DEL 01 DE MARZO AL 31 DE MARZO DE 2019</t>
  </si>
  <si>
    <t>DEL 01 DE ENERO AL 31 DE MAYO DE 2019</t>
  </si>
  <si>
    <t>DEL 01 DE ENERO AL 30 DE ABRIL DE 2019</t>
  </si>
  <si>
    <t>DEL 01 DE ENERO AL 30 DE JUNIO DE 2019</t>
  </si>
  <si>
    <t>DEL 01 DE ENERO AL 31 DE JULIO DE 2019</t>
  </si>
  <si>
    <t>DEL 01 DE ENERO AL 31 DE AGOSTO  DE 2019</t>
  </si>
  <si>
    <t>DEL 01 DE ENERO AL 30 DE SEPTIEMBRE DE 2019</t>
  </si>
  <si>
    <t>DEL 01 DE ENERO AL 31 DE OCTUBRE DE 2019</t>
  </si>
  <si>
    <t>DEL 01 DE ENERO AL 30 DE NOVIEMBRE DE 2019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</si>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</sst>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8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Fill="1" applyBorder="1"/>
    <xf numFmtId="0" fontId="5" fillId="2" borderId="0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8" fillId="2" borderId="0" xfId="0" applyFont="1" applyFill="1" applyBorder="1" applyAlignment="1">
      <alignment horizontal="center" vertical="center"/>
    </xf>
    <xf numFmtId="0" fontId="5" fillId="0" borderId="0" xfId="0" applyFont="1"/>
    <xf numFmtId="44" fontId="5" fillId="0" borderId="0" xfId="5" applyFont="1" applyFill="1" applyBorder="1"/>
    <xf numFmtId="44" fontId="8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 wrapText="1"/>
    </xf>
    <xf numFmtId="44" fontId="10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/>
    </xf>
    <xf numFmtId="44" fontId="6" fillId="0" borderId="0" xfId="5" applyFont="1" applyFill="1" applyBorder="1" applyAlignment="1">
      <alignment horizontal="right" vertical="center"/>
    </xf>
    <xf numFmtId="44" fontId="6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>
      <alignment horizontal="center" vertical="center"/>
    </xf>
    <xf numFmtId="44" fontId="9" fillId="2" borderId="0" xfId="5" applyFont="1" applyFill="1" applyBorder="1" applyAlignment="1">
      <alignment horizontal="right" vertical="center"/>
    </xf>
    <xf numFmtId="44" fontId="5" fillId="0" borderId="0" xfId="5" applyFont="1" applyFill="1" applyBorder="1" applyAlignment="1">
      <alignment horizontal="center" vertical="center"/>
    </xf>
    <xf numFmtId="44" fontId="5" fillId="0" borderId="0" xfId="5" applyFont="1"/>
    <xf numFmtId="0" fontId="5" fillId="0" borderId="0" xfId="0" applyFont="1"/>
    <xf numFmtId="0" fontId="5" fillId="0" borderId="0" xfId="0" applyFont="1"/>
    <xf numFmtId="44" fontId="5" fillId="0" borderId="0" xfId="0" applyNumberFormat="1" applyFont="1" applyFill="1" applyBorder="1"/>
    <xf numFmtId="0" fontId="5" fillId="0" borderId="0" xfId="0" applyFont="1"/>
    <xf numFmtId="44" fontId="6" fillId="0" borderId="0" xfId="5" applyFont="1" applyFill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 applyProtection="1">
      <alignment horizontal="right" vertical="top"/>
      <protection locked="0"/>
    </xf>
    <xf numFmtId="0" fontId="5" fillId="0" borderId="0" xfId="0" applyFont="1"/>
    <xf numFmtId="0" fontId="13" fillId="3" borderId="0" xfId="0" applyFont="1" applyFill="1" applyAlignment="1">
      <alignment horizontal="center" wrapText="1"/>
    </xf>
    <xf numFmtId="44" fontId="13" fillId="3" borderId="0" xfId="5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44" fontId="8" fillId="2" borderId="0" xfId="5" applyFont="1" applyFill="1" applyBorder="1" applyAlignment="1">
      <alignment horizontal="center" vertical="center"/>
    </xf>
    <xf numFmtId="44" fontId="12" fillId="3" borderId="0" xfId="5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</cellXfs>
  <cellStyles count="6">
    <cellStyle name="Moneda" xfId="5" builtinId="4"/>
    <cellStyle name="Normal" xfId="0" builtinId="0"/>
    <cellStyle name="Normal 2" xfId="3"/>
    <cellStyle name="Normal 2 2" xfId="1"/>
    <cellStyle name="Normal 2 3" xfId="2"/>
    <cellStyle name="Normal 4" xfId="4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35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522997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832121</v>
      </c>
      <c r="I25" s="18">
        <v>282236</v>
      </c>
      <c r="J25" s="18">
        <f>SUM(E25-H25)</f>
        <v>4019090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752241</v>
      </c>
      <c r="I30" s="18">
        <v>240761</v>
      </c>
      <c r="J30" s="18">
        <f>SUM(E30-H30)</f>
        <v>3382598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4922539.01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/>
  </sheetViews>
  <sheetFormatPr baseColWidth="10" defaultColWidth="11" defaultRowHeight="13.5" x14ac:dyDescent="0.25"/>
  <cols>
    <col min="1" max="3" width="2.28515625" style="30" customWidth="1"/>
    <col min="4" max="4" width="67.42578125" style="30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30" bestFit="1" customWidth="1"/>
    <col min="12" max="16384" width="11" style="30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44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8">
        <v>21023356</v>
      </c>
      <c r="F12" s="18">
        <v>993977.89</v>
      </c>
      <c r="G12" s="17">
        <v>22017333.890000001</v>
      </c>
      <c r="H12" s="18">
        <v>16609465.880000001</v>
      </c>
      <c r="I12" s="18">
        <v>15244379.880000001</v>
      </c>
      <c r="J12" s="18">
        <f>G12-H12</f>
        <v>5407868.0099999998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16609465.880000001</v>
      </c>
      <c r="I13" s="18">
        <v>15244379.880000001</v>
      </c>
      <c r="J13" s="18">
        <f>G13-H13</f>
        <v>5407868.0099999998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f>G25+G30</f>
        <v>7254041</v>
      </c>
      <c r="H24" s="17">
        <f t="shared" ref="H24:J24" si="3">H25+H30</f>
        <v>6224372</v>
      </c>
      <c r="I24" s="17">
        <f t="shared" si="3"/>
        <v>5176392</v>
      </c>
      <c r="J24" s="17">
        <f t="shared" si="3"/>
        <v>1029669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4853682</v>
      </c>
      <c r="H25" s="28">
        <v>3283545</v>
      </c>
      <c r="I25" s="28">
        <v>2735277</v>
      </c>
      <c r="J25" s="18">
        <f>G25-H25</f>
        <v>1570137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2400359</v>
      </c>
      <c r="H30" s="28">
        <v>2940827</v>
      </c>
      <c r="I30" s="28">
        <v>2441115</v>
      </c>
      <c r="J30" s="18">
        <f>G30-H30</f>
        <v>-540468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29271374.890000001</v>
      </c>
      <c r="H36" s="21">
        <f t="shared" si="6"/>
        <v>22833837.880000003</v>
      </c>
      <c r="I36" s="21">
        <f t="shared" si="6"/>
        <v>20420771.880000003</v>
      </c>
      <c r="J36" s="21">
        <f t="shared" si="6"/>
        <v>6437537.0099999998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E9:I9"/>
    <mergeCell ref="E43:G43"/>
    <mergeCell ref="E44:G44"/>
    <mergeCell ref="A45:D45"/>
    <mergeCell ref="H45:J45"/>
    <mergeCell ref="A46:D46"/>
    <mergeCell ref="H46:J46"/>
    <mergeCell ref="D3:J3"/>
    <mergeCell ref="D4:J4"/>
    <mergeCell ref="D5:J5"/>
    <mergeCell ref="C6:J6"/>
    <mergeCell ref="D7:J7"/>
    <mergeCell ref="D8:J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/>
  </sheetViews>
  <sheetFormatPr baseColWidth="10" defaultColWidth="11" defaultRowHeight="13.5" x14ac:dyDescent="0.25"/>
  <cols>
    <col min="1" max="3" width="2.28515625" style="30" customWidth="1"/>
    <col min="4" max="4" width="67.42578125" style="30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30" bestFit="1" customWidth="1"/>
    <col min="12" max="16384" width="11" style="30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45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8">
        <v>16655855.880000001</v>
      </c>
      <c r="I12" s="18">
        <v>16655855.880000001</v>
      </c>
      <c r="J12" s="18">
        <f>G12-H12</f>
        <v>5361478.01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16655855.880000001</v>
      </c>
      <c r="I13" s="18">
        <v>16655855.880000001</v>
      </c>
      <c r="J13" s="18">
        <f>G13-H13</f>
        <v>5361478.01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5807743</v>
      </c>
      <c r="I24" s="17">
        <f t="shared" si="3"/>
        <v>5807743</v>
      </c>
      <c r="J24" s="17">
        <f>+J25+J26+J27+J30+J31+J34</f>
        <v>3510838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4853682</v>
      </c>
      <c r="H25" s="28">
        <v>2995244</v>
      </c>
      <c r="I25" s="28">
        <v>2995244</v>
      </c>
      <c r="J25" s="18">
        <f>G25-H25</f>
        <v>1858438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4464899</v>
      </c>
      <c r="H30" s="28">
        <v>2812499</v>
      </c>
      <c r="I30" s="28">
        <v>2812499</v>
      </c>
      <c r="J30" s="18">
        <f>G30-H30</f>
        <v>1652400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22463598.880000003</v>
      </c>
      <c r="I36" s="21">
        <f t="shared" si="6"/>
        <v>22463598.880000003</v>
      </c>
      <c r="J36" s="21">
        <f t="shared" si="6"/>
        <v>8872316.0099999998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E9:I9"/>
    <mergeCell ref="E43:G43"/>
    <mergeCell ref="E44:G44"/>
    <mergeCell ref="A45:D45"/>
    <mergeCell ref="H45:J45"/>
    <mergeCell ref="A46:D46"/>
    <mergeCell ref="H46:J46"/>
    <mergeCell ref="D3:J3"/>
    <mergeCell ref="D4:J4"/>
    <mergeCell ref="D5:J5"/>
    <mergeCell ref="C6:J6"/>
    <mergeCell ref="D7:J7"/>
    <mergeCell ref="D8:J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tabSelected="1" view="pageBreakPreview" zoomScaleNormal="90" zoomScaleSheetLayoutView="100" workbookViewId="0">
      <selection activeCell="D4" sqref="D3:J4"/>
    </sheetView>
  </sheetViews>
  <sheetFormatPr baseColWidth="10" defaultColWidth="11" defaultRowHeight="13.5" x14ac:dyDescent="0.25"/>
  <cols>
    <col min="1" max="3" width="2.28515625" style="30" customWidth="1"/>
    <col min="4" max="4" width="67.42578125" style="30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30" bestFit="1" customWidth="1"/>
    <col min="12" max="16384" width="11" style="30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46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8">
        <v>22669295.620000001</v>
      </c>
      <c r="I12" s="18">
        <v>22669295.620000001</v>
      </c>
      <c r="J12" s="18">
        <f>G12-H12</f>
        <v>-651961.73000000045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22669295.620000001</v>
      </c>
      <c r="I13" s="18">
        <v>22669295.620000001</v>
      </c>
      <c r="J13" s="18">
        <f>G13-H13</f>
        <v>-651961.73000000045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6628220.0999999996</v>
      </c>
      <c r="I24" s="17">
        <f t="shared" si="3"/>
        <v>6628220.0999999996</v>
      </c>
      <c r="J24" s="17">
        <f>+J25+J26+J27+J30+J31+J34</f>
        <v>2620630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3546345.1</v>
      </c>
      <c r="H25" s="28">
        <v>3546345.1</v>
      </c>
      <c r="I25" s="28">
        <v>3546345.1</v>
      </c>
      <c r="J25" s="18">
        <f>G25-H25</f>
        <v>0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5702505</v>
      </c>
      <c r="H30" s="28">
        <v>3081875</v>
      </c>
      <c r="I30" s="28">
        <v>3081875</v>
      </c>
      <c r="J30" s="18">
        <f>G30-H30</f>
        <v>2620630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29297515.719999999</v>
      </c>
      <c r="I36" s="21">
        <f t="shared" si="6"/>
        <v>29297515.719999999</v>
      </c>
      <c r="J36" s="21">
        <f t="shared" si="6"/>
        <v>1968668.2699999996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E9:I9"/>
    <mergeCell ref="E43:G43"/>
    <mergeCell ref="E44:G44"/>
    <mergeCell ref="A45:D45"/>
    <mergeCell ref="H45:J45"/>
    <mergeCell ref="A46:D46"/>
    <mergeCell ref="H46:J46"/>
    <mergeCell ref="D3:J3"/>
    <mergeCell ref="D4:J4"/>
    <mergeCell ref="D5:J5"/>
    <mergeCell ref="C6:J6"/>
    <mergeCell ref="D7:J7"/>
    <mergeCell ref="D8:J8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36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0</v>
      </c>
      <c r="G12" s="17">
        <f>SUM(E12:F12)</f>
        <v>25141251</v>
      </c>
      <c r="H12" s="17">
        <f t="shared" ref="H12:J12" si="1">+H13+H14+H15+H18+H19+H22</f>
        <v>805002</v>
      </c>
      <c r="I12" s="17">
        <f>+I13+I14+I15+I18+I19+I22</f>
        <v>1482089</v>
      </c>
      <c r="J12" s="17">
        <f t="shared" si="1"/>
        <v>-805002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0</v>
      </c>
      <c r="G13" s="17">
        <f>SUM(E13:F13)</f>
        <v>25141251</v>
      </c>
      <c r="H13" s="18">
        <v>805002</v>
      </c>
      <c r="I13" s="18">
        <v>1482089</v>
      </c>
      <c r="J13" s="18">
        <v>-805002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4851211</v>
      </c>
      <c r="F24" s="17">
        <f>+F25+F26+F27+F30+F31+F34</f>
        <v>0</v>
      </c>
      <c r="G24" s="17">
        <f>+G25+G26+G27+G30+G31+G34</f>
        <v>4851211</v>
      </c>
      <c r="H24" s="17">
        <f t="shared" ref="H24:J24" si="5">+H25+H26+H27+H30+H31+H34</f>
        <v>1316807</v>
      </c>
      <c r="I24" s="17">
        <f t="shared" si="5"/>
        <v>516997</v>
      </c>
      <c r="J24" s="17">
        <f t="shared" si="5"/>
        <v>3534404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273072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0</v>
      </c>
      <c r="F30" s="18">
        <v>0</v>
      </c>
      <c r="G30" s="18">
        <v>0</v>
      </c>
      <c r="H30" s="18">
        <v>0</v>
      </c>
      <c r="I30" s="18">
        <v>243925</v>
      </c>
      <c r="J30" s="18">
        <f>SUM(E30-H30)</f>
        <v>0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29992462</v>
      </c>
      <c r="F36" s="21">
        <f t="shared" ref="F36:J36" si="8">+F12+F24</f>
        <v>0</v>
      </c>
      <c r="G36" s="21">
        <f t="shared" si="8"/>
        <v>29992462</v>
      </c>
      <c r="H36" s="21">
        <f t="shared" si="8"/>
        <v>2121809</v>
      </c>
      <c r="I36" s="21">
        <f t="shared" si="8"/>
        <v>1999086</v>
      </c>
      <c r="J36" s="21">
        <f t="shared" si="8"/>
        <v>2729402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="90" zoomScaleNormal="90" zoomScaleSheetLayoutView="90" workbookViewId="0">
      <selection activeCell="K14" sqref="K14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6.85546875" style="23" bestFit="1" customWidth="1"/>
    <col min="6" max="6" width="15.42578125" style="23" bestFit="1" customWidth="1"/>
    <col min="7" max="7" width="17.42578125" style="23" bestFit="1" customWidth="1"/>
    <col min="8" max="9" width="16" style="23" bestFit="1" customWidth="1"/>
    <col min="10" max="10" width="17.140625" style="23" bestFit="1" customWidth="1"/>
    <col min="11" max="11" width="12.140625" style="25" bestFit="1" customWidth="1"/>
    <col min="12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37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26">
        <f>E13-I13+F13</f>
        <v>21873613.990000002</v>
      </c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1584362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1316807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267555</v>
      </c>
      <c r="I30" s="18">
        <v>267555</v>
      </c>
      <c r="J30" s="18">
        <f>SUM(E30-H30)</f>
        <v>3867284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5983904.0099999998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11" customWidth="1"/>
    <col min="4" max="4" width="67.42578125" style="11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11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x14ac:dyDescent="0.25">
      <c r="B6" s="1"/>
      <c r="C6" s="1"/>
      <c r="D6" s="33" t="s">
        <v>39</v>
      </c>
      <c r="E6" s="34"/>
      <c r="F6" s="34"/>
      <c r="G6" s="34"/>
      <c r="H6" s="34"/>
      <c r="I6" s="34"/>
      <c r="J6" s="34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301016.68</v>
      </c>
      <c r="G12" s="17">
        <v>21324372.68</v>
      </c>
      <c r="H12" s="17">
        <v>8571785.0099999998</v>
      </c>
      <c r="I12" s="17">
        <v>5858450.0099999998</v>
      </c>
      <c r="J12" s="17">
        <v>15465922.67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301016.68</v>
      </c>
      <c r="G13" s="17">
        <v>21324372.68</v>
      </c>
      <c r="H13" s="18">
        <v>8571785.0099999998</v>
      </c>
      <c r="I13" s="18">
        <v>5858450.0099999998</v>
      </c>
      <c r="J13" s="18">
        <v>15465922.67</v>
      </c>
      <c r="K13" s="26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2148126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1525635</v>
      </c>
      <c r="I25" s="28">
        <v>1111405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1413558</v>
      </c>
      <c r="I30" s="28">
        <v>1036721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301016.68</v>
      </c>
      <c r="G36" s="21">
        <v>30310422.68</v>
      </c>
      <c r="H36" s="21">
        <v>11510978.01</v>
      </c>
      <c r="I36" s="21">
        <v>8006576.0099999998</v>
      </c>
      <c r="J36" s="21">
        <v>22303846.670000002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D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9" customWidth="1"/>
    <col min="4" max="4" width="67.42578125" style="9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9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38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377263.85</v>
      </c>
      <c r="G12" s="17">
        <v>21400619.850000001</v>
      </c>
      <c r="H12" s="17">
        <v>8634925.0099999998</v>
      </c>
      <c r="I12" s="17">
        <v>7287027.0099999998</v>
      </c>
      <c r="J12" s="17">
        <v>14113592.840000002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377263.85</v>
      </c>
      <c r="G13" s="17">
        <v>21400619.850000001</v>
      </c>
      <c r="H13" s="18">
        <v>8634925.0099999998</v>
      </c>
      <c r="I13" s="18">
        <v>7287027.0099999998</v>
      </c>
      <c r="J13" s="18">
        <v>14113592.840000002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2678997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1525635</v>
      </c>
      <c r="I25" s="28">
        <v>1388354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1413558</v>
      </c>
      <c r="I30" s="28">
        <v>1290643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377263.85</v>
      </c>
      <c r="G36" s="21">
        <v>30386669.850000001</v>
      </c>
      <c r="H36" s="21">
        <v>11574118.01</v>
      </c>
      <c r="I36" s="21">
        <v>9966024.0099999998</v>
      </c>
      <c r="J36" s="21">
        <v>20160449.840000004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C6:J6"/>
    <mergeCell ref="A46:D46"/>
    <mergeCell ref="H46:J46"/>
    <mergeCell ref="D3:J3"/>
    <mergeCell ref="D4:J4"/>
    <mergeCell ref="D5:J5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topLeftCell="A4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24" customWidth="1"/>
    <col min="4" max="4" width="67.42578125" style="24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4" bestFit="1" customWidth="1"/>
    <col min="12" max="16384" width="11" style="24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40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453002.02</v>
      </c>
      <c r="G12" s="17">
        <v>21476358.02</v>
      </c>
      <c r="H12" s="17">
        <v>8787319.0099999998</v>
      </c>
      <c r="I12" s="17">
        <v>8787319.0099999998</v>
      </c>
      <c r="J12" s="17">
        <v>12689039.01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453002.02</v>
      </c>
      <c r="G13" s="17">
        <v>21476358.02</v>
      </c>
      <c r="H13" s="18">
        <v>8787319.0099999998</v>
      </c>
      <c r="I13" s="18">
        <v>8787319.0099999998</v>
      </c>
      <c r="J13" s="18">
        <f>G13-H13</f>
        <v>12689039.01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3192844</v>
      </c>
      <c r="I24" s="17">
        <f t="shared" si="3"/>
        <v>3192844</v>
      </c>
      <c r="J24" s="17">
        <f t="shared" si="3"/>
        <v>5793206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f>1305090+161130+196366</f>
        <v>1662586</v>
      </c>
      <c r="I25" s="28">
        <f>1305090+161130+196366</f>
        <v>1662586</v>
      </c>
      <c r="J25" s="18">
        <f>G25-H25</f>
        <v>3188625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f>1530258</f>
        <v>1530258</v>
      </c>
      <c r="I30" s="28">
        <v>1530258</v>
      </c>
      <c r="J30" s="18">
        <f>G30-H30</f>
        <v>2604581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453002.02</v>
      </c>
      <c r="G36" s="21">
        <f t="shared" si="6"/>
        <v>30462408.02</v>
      </c>
      <c r="H36" s="21">
        <f t="shared" si="6"/>
        <v>11980163.01</v>
      </c>
      <c r="I36" s="21">
        <f t="shared" si="6"/>
        <v>11980163.01</v>
      </c>
      <c r="J36" s="21">
        <f t="shared" si="6"/>
        <v>18482245.009999998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/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41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12771932.880000001</v>
      </c>
      <c r="I12" s="17">
        <v>10719335.880000001</v>
      </c>
      <c r="J12" s="17">
        <v>9245401.0099999998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12771932.880000001</v>
      </c>
      <c r="I13" s="18">
        <v>10719335.880000001</v>
      </c>
      <c r="J13" s="18">
        <f>G13-H13</f>
        <v>9245401.0099999998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4523050</v>
      </c>
      <c r="I24" s="17">
        <f t="shared" si="3"/>
        <v>3719120</v>
      </c>
      <c r="J24" s="17">
        <f t="shared" si="3"/>
        <v>4463000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2341555</v>
      </c>
      <c r="I25" s="28">
        <v>1936214</v>
      </c>
      <c r="J25" s="18">
        <f>G25-H25</f>
        <v>2509656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2181495</v>
      </c>
      <c r="I30" s="28">
        <v>1782906</v>
      </c>
      <c r="J30" s="18">
        <f>G30-H30</f>
        <v>1953344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17294982.880000003</v>
      </c>
      <c r="I36" s="21">
        <f t="shared" si="6"/>
        <v>14438455.880000001</v>
      </c>
      <c r="J36" s="21">
        <f t="shared" si="6"/>
        <v>13708401.01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/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42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13495718.880000001</v>
      </c>
      <c r="I12" s="17">
        <v>12145268.880000001</v>
      </c>
      <c r="J12" s="17">
        <v>8521615.0099999998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13495718.880000001</v>
      </c>
      <c r="I13" s="18">
        <v>12145268.880000001</v>
      </c>
      <c r="J13" s="18">
        <f>G13-H13</f>
        <v>8521615.0099999998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4777456</v>
      </c>
      <c r="I24" s="17">
        <f t="shared" si="3"/>
        <v>4230223</v>
      </c>
      <c r="J24" s="17">
        <f t="shared" si="3"/>
        <v>4208594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2474742</v>
      </c>
      <c r="I25" s="28">
        <v>2208998</v>
      </c>
      <c r="J25" s="18">
        <f>G25-H25</f>
        <v>2376469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2302714</v>
      </c>
      <c r="I30" s="28">
        <v>2021225</v>
      </c>
      <c r="J30" s="18">
        <f>G30-H30</f>
        <v>1832125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18273174.880000003</v>
      </c>
      <c r="I36" s="21">
        <f t="shared" si="6"/>
        <v>16375491.880000001</v>
      </c>
      <c r="J36" s="21">
        <f t="shared" si="6"/>
        <v>12730209.01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topLeftCell="A19" zoomScaleNormal="90" zoomScaleSheetLayoutView="100" workbookViewId="0"/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3" t="s">
        <v>28</v>
      </c>
      <c r="E3" s="34"/>
      <c r="F3" s="34"/>
      <c r="G3" s="34"/>
      <c r="H3" s="34"/>
      <c r="I3" s="34"/>
      <c r="J3" s="34"/>
      <c r="K3" s="1"/>
    </row>
    <row r="4" spans="2:11" ht="16.5" x14ac:dyDescent="0.3">
      <c r="B4" s="1"/>
      <c r="C4" s="1"/>
      <c r="D4" s="35" t="s">
        <v>9</v>
      </c>
      <c r="E4" s="36"/>
      <c r="F4" s="36"/>
      <c r="G4" s="36"/>
      <c r="H4" s="36"/>
      <c r="I4" s="36"/>
      <c r="J4" s="36"/>
      <c r="K4" s="1"/>
    </row>
    <row r="5" spans="2:11" ht="16.5" x14ac:dyDescent="0.3">
      <c r="B5" s="1"/>
      <c r="C5" s="1"/>
      <c r="D5" s="35" t="s">
        <v>10</v>
      </c>
      <c r="E5" s="36"/>
      <c r="F5" s="36"/>
      <c r="G5" s="36"/>
      <c r="H5" s="36"/>
      <c r="I5" s="36"/>
      <c r="J5" s="36"/>
      <c r="K5" s="1"/>
    </row>
    <row r="6" spans="2:11" ht="13.5" customHeight="1" x14ac:dyDescent="0.25">
      <c r="B6" s="1"/>
      <c r="C6" s="33" t="s">
        <v>43</v>
      </c>
      <c r="D6" s="33"/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5" t="s">
        <v>11</v>
      </c>
      <c r="E7" s="36"/>
      <c r="F7" s="36"/>
      <c r="G7" s="36"/>
      <c r="H7" s="36"/>
      <c r="I7" s="36"/>
      <c r="J7" s="36"/>
      <c r="K7" s="1"/>
    </row>
    <row r="8" spans="2:11" x14ac:dyDescent="0.25">
      <c r="B8" s="1"/>
      <c r="C8" s="1"/>
      <c r="D8" s="37"/>
      <c r="E8" s="37"/>
      <c r="F8" s="37"/>
      <c r="G8" s="37"/>
      <c r="H8" s="37"/>
      <c r="I8" s="37"/>
      <c r="J8" s="37"/>
      <c r="K8" s="1"/>
    </row>
    <row r="9" spans="2:11" ht="12" customHeight="1" x14ac:dyDescent="0.25">
      <c r="B9" s="1"/>
      <c r="C9" s="2"/>
      <c r="D9" s="10"/>
      <c r="E9" s="38" t="s">
        <v>3</v>
      </c>
      <c r="F9" s="38"/>
      <c r="G9" s="38"/>
      <c r="H9" s="38"/>
      <c r="I9" s="38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13537708.880000001</v>
      </c>
      <c r="I12" s="17">
        <v>13537708.880000001</v>
      </c>
      <c r="J12" s="17">
        <v>8479625.0099999998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13537708.880000001</v>
      </c>
      <c r="I13" s="18">
        <v>13537708.880000001</v>
      </c>
      <c r="J13" s="18">
        <f>G13-H13</f>
        <v>8479625.0099999998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4777456</v>
      </c>
      <c r="I24" s="17">
        <f t="shared" si="3"/>
        <v>4777456</v>
      </c>
      <c r="J24" s="17">
        <f t="shared" si="3"/>
        <v>4208594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2474742</v>
      </c>
      <c r="I25" s="28">
        <v>2474742</v>
      </c>
      <c r="J25" s="18">
        <f>G25-H25</f>
        <v>2376469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2302714</v>
      </c>
      <c r="I30" s="28">
        <v>2302714</v>
      </c>
      <c r="J30" s="18">
        <f>G30-H30</f>
        <v>1832125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18315164.880000003</v>
      </c>
      <c r="I36" s="21">
        <f t="shared" si="6"/>
        <v>18315164.880000003</v>
      </c>
      <c r="J36" s="21">
        <f t="shared" si="6"/>
        <v>12688219.01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9" t="s">
        <v>30</v>
      </c>
      <c r="F43" s="39"/>
      <c r="G43" s="39"/>
      <c r="H43" s="12"/>
      <c r="I43" s="12"/>
      <c r="J43" s="12"/>
      <c r="K43" s="1"/>
    </row>
    <row r="44" spans="1:11" ht="14.45" customHeight="1" x14ac:dyDescent="0.25">
      <c r="E44" s="32" t="s">
        <v>33</v>
      </c>
      <c r="F44" s="32"/>
      <c r="G44" s="32"/>
    </row>
    <row r="45" spans="1:11" ht="13.5" customHeight="1" x14ac:dyDescent="0.25">
      <c r="A45" s="40" t="s">
        <v>29</v>
      </c>
      <c r="B45" s="40"/>
      <c r="C45" s="40"/>
      <c r="D45" s="40"/>
      <c r="H45" s="39" t="s">
        <v>31</v>
      </c>
      <c r="I45" s="39"/>
      <c r="J45" s="39"/>
    </row>
    <row r="46" spans="1:11" ht="14.45" customHeight="1" x14ac:dyDescent="0.25">
      <c r="A46" s="31" t="s">
        <v>32</v>
      </c>
      <c r="B46" s="31"/>
      <c r="C46" s="31"/>
      <c r="D46" s="31"/>
      <c r="H46" s="32" t="s">
        <v>34</v>
      </c>
      <c r="I46" s="32"/>
      <c r="J46" s="32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 Lugo</dc:creator>
  <cp:lastModifiedBy>User</cp:lastModifiedBy>
  <cp:lastPrinted>2020-01-14T05:18:42Z</cp:lastPrinted>
  <dcterms:created xsi:type="dcterms:W3CDTF">2016-10-18T04:19:53Z</dcterms:created>
  <dcterms:modified xsi:type="dcterms:W3CDTF">2020-01-14T05:54:33Z</dcterms:modified>
</cp:coreProperties>
</file>